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dgar\Downloads\"/>
    </mc:Choice>
  </mc:AlternateContent>
  <bookViews>
    <workbookView xWindow="0" yWindow="0" windowWidth="12120" windowHeight="74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J4" i="1" s="1"/>
  <c r="G4" i="1"/>
  <c r="P4" i="1" l="1"/>
  <c r="P5" i="1" l="1"/>
  <c r="O4" i="1"/>
  <c r="M6" i="1"/>
  <c r="M5" i="1"/>
  <c r="M4" i="1"/>
  <c r="P6" i="1" l="1"/>
  <c r="O5" i="1"/>
  <c r="M7" i="1"/>
  <c r="M8" i="1" s="1"/>
  <c r="M9" i="1" s="1"/>
  <c r="M10" i="1" s="1"/>
  <c r="M11" i="1" s="1"/>
  <c r="M12" i="1" s="1"/>
  <c r="M13" i="1" s="1"/>
  <c r="M14" i="1" s="1"/>
  <c r="M15" i="1" s="1"/>
  <c r="M16" i="1" s="1"/>
  <c r="O6" i="1" l="1"/>
  <c r="P7" i="1"/>
  <c r="S4" i="1"/>
  <c r="V4" i="1"/>
  <c r="U4" i="1"/>
  <c r="P8" i="1" l="1"/>
  <c r="O7" i="1"/>
  <c r="P9" i="1" l="1"/>
  <c r="O8" i="1"/>
  <c r="P10" i="1" l="1"/>
  <c r="O9" i="1"/>
  <c r="P11" i="1" l="1"/>
  <c r="O10" i="1"/>
  <c r="P12" i="1" l="1"/>
  <c r="O11" i="1"/>
  <c r="P13" i="1" l="1"/>
  <c r="O12" i="1"/>
  <c r="P14" i="1" l="1"/>
  <c r="O13" i="1"/>
  <c r="P15" i="1" l="1"/>
  <c r="O14" i="1"/>
  <c r="P16" i="1" l="1"/>
  <c r="O16" i="1" s="1"/>
  <c r="O15" i="1"/>
</calcChain>
</file>

<file path=xl/sharedStrings.xml><?xml version="1.0" encoding="utf-8"?>
<sst xmlns="http://schemas.openxmlformats.org/spreadsheetml/2006/main" count="54" uniqueCount="24">
  <si>
    <t>Energy (MWh)</t>
  </si>
  <si>
    <t>FY</t>
  </si>
  <si>
    <t>Low</t>
  </si>
  <si>
    <t>Base</t>
  </si>
  <si>
    <t>High</t>
  </si>
  <si>
    <t>Extreme</t>
  </si>
  <si>
    <t>Electric Vehicles</t>
  </si>
  <si>
    <t>Rooftop Solar PV</t>
  </si>
  <si>
    <t>Non-Road Electrification</t>
  </si>
  <si>
    <t>Note:</t>
  </si>
  <si>
    <t>JEA's FY18 Energy Forecast</t>
  </si>
  <si>
    <t>Energy (MWH)</t>
  </si>
  <si>
    <t>Same as Base (Unless JEA increases EE investment to off-set generation requirements)</t>
  </si>
  <si>
    <t>Corrected FY18 PEV forecast:
1) Corrected charging of battery to the miles driven per day, instead of full battery capacity for EV with large battery capacity (i.e. Tesla)
2) Reduced the average miles driven to 12,000 miles per year</t>
  </si>
  <si>
    <t>1) Base forecast as reported in 2018 TYSP.
2) Low forecast based on the assumption we do not renew/rebid our FY18-20 electrification contract.
3) Extreme based on ICF's electrification presentation (slide 12) that Beneficial Electrification can add as much as 0.75% energy sales each year (would requires heavier investment and there could be a reduced ROI). 0.75% applies to C&amp;I sales.
4) High forecast is the average between Base and Extreme.</t>
  </si>
  <si>
    <t>1) Low is if we eliminate our EE program.
2) Base include both EE (as reported in 2018 TYSP).
3) 49.5% Residential and 50.5% C&amp;I</t>
  </si>
  <si>
    <t>1) Existing Codes and Standards currently in implementation are already captured by regression analysis in our forecasts.
2) Applies to Residential only</t>
  </si>
  <si>
    <t>New Codes &amp; Standards</t>
  </si>
  <si>
    <t>Energy Efficiency</t>
  </si>
  <si>
    <t>1) Base case projection using US PV system prices from DOE, JEA's residential electric rate, Moody's estimated number of household on Duval and disposible income.
2) Low forecast based on 5% less growth from Base.
3) High and Extreme forecasts based on 25% and 40% percent growth rate used in the 2025 Solar PV Impact study.
4) 68.9% Residential and 31.1% C&amp;I as per the energy calculation in the 2025 Solar PV Impact study.</t>
  </si>
  <si>
    <t>Total</t>
  </si>
  <si>
    <t>Residential</t>
  </si>
  <si>
    <t>C&amp;I</t>
  </si>
  <si>
    <t>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</si>
</sst>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5">
    <xf numFmtId="0" fontId="0" fillId="0" borderId="0" xfId="0"/>
    <xf numFmtId="0" fontId="0" fillId="0" borderId="4" xfId="0" applyBorder="1" applyAlignment="1">
      <alignment horizontal="center" vertical="center"/>
    </xf>
    <xf numFmtId="0" fontId="0" fillId="0" borderId="5" xfId="0"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0" fontId="0" fillId="0" borderId="8" xfId="0"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0" fillId="3" borderId="4" xfId="0" applyFill="1" applyBorder="1" applyAlignment="1">
      <alignment horizontal="center" vertical="center" wrapText="1"/>
    </xf>
    <xf numFmtId="3" fontId="0" fillId="2" borderId="6" xfId="0" applyNumberFormat="1" applyFill="1" applyBorder="1" applyAlignment="1">
      <alignment horizontal="center"/>
    </xf>
    <xf numFmtId="3" fontId="0" fillId="2" borderId="9" xfId="0" applyNumberFormat="1" applyFill="1" applyBorder="1" applyAlignment="1">
      <alignment horizontal="center"/>
    </xf>
    <xf numFmtId="0" fontId="0" fillId="0" borderId="0" xfId="0" applyAlignment="1">
      <alignment wrapText="1"/>
    </xf>
    <xf numFmtId="0" fontId="0" fillId="0" borderId="0" xfId="0" applyAlignment="1">
      <alignment vertical="top" wrapText="1"/>
    </xf>
    <xf numFmtId="3" fontId="0" fillId="0" borderId="1" xfId="0" applyNumberFormat="1" applyBorder="1" applyAlignment="1">
      <alignment horizontal="center" vertical="center" wrapText="1"/>
    </xf>
    <xf numFmtId="3" fontId="0" fillId="0" borderId="5" xfId="0" applyNumberFormat="1" applyBorder="1" applyAlignment="1">
      <alignment horizontal="center" vertical="center" wrapText="1"/>
    </xf>
    <xf numFmtId="0" fontId="0" fillId="0" borderId="0" xfId="0" applyAlignment="1">
      <alignment vertical="top" wrapText="1"/>
    </xf>
    <xf numFmtId="3" fontId="0" fillId="0" borderId="5" xfId="0" applyNumberFormat="1" applyBorder="1" applyAlignment="1">
      <alignment horizontal="center" vertical="center" wrapText="1"/>
    </xf>
    <xf numFmtId="3" fontId="0" fillId="0" borderId="8" xfId="0" applyNumberFormat="1" applyBorder="1" applyAlignment="1">
      <alignment horizontal="center" vertical="center" wrapText="1"/>
    </xf>
    <xf numFmtId="0" fontId="0" fillId="3" borderId="4" xfId="0" applyFill="1" applyBorder="1" applyAlignment="1">
      <alignment horizontal="center" vertical="center"/>
    </xf>
    <xf numFmtId="0" fontId="0" fillId="0" borderId="11"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0" xfId="0" applyAlignment="1">
      <alignment vertical="top" wrapText="1"/>
    </xf>
    <xf numFmtId="3" fontId="0" fillId="2" borderId="5" xfId="0" applyNumberFormat="1" applyFill="1" applyBorder="1" applyAlignment="1">
      <alignment horizontal="center"/>
    </xf>
    <xf numFmtId="3" fontId="0" fillId="2" borderId="0" xfId="0" applyNumberFormat="1" applyFill="1" applyBorder="1" applyAlignment="1">
      <alignment horizontal="center"/>
    </xf>
    <xf numFmtId="3" fontId="0" fillId="2" borderId="7" xfId="0" applyNumberFormat="1" applyFill="1" applyBorder="1" applyAlignment="1">
      <alignment horizontal="center"/>
    </xf>
    <xf numFmtId="3" fontId="0" fillId="2" borderId="8" xfId="0" applyNumberFormat="1" applyFill="1" applyBorder="1" applyAlignment="1">
      <alignment horizontal="center"/>
    </xf>
    <xf numFmtId="3" fontId="0" fillId="2" borderId="13" xfId="0" applyNumberFormat="1" applyFill="1" applyBorder="1" applyAlignment="1">
      <alignment horizontal="center"/>
    </xf>
    <xf numFmtId="3" fontId="0" fillId="2" borderId="10" xfId="0" applyNumberFormat="1" applyFill="1" applyBorder="1" applyAlignment="1">
      <alignment horizontal="center"/>
    </xf>
    <xf numFmtId="0" fontId="1" fillId="0" borderId="4" xfId="0" applyFont="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11"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0" xfId="0" applyAlignment="1">
      <alignment wrapText="1"/>
    </xf>
    <xf numFmtId="0" fontId="0" fillId="0" borderId="0" xfId="0" applyAlignment="1">
      <alignment horizontal="left" vertical="top"/>
    </xf>
    <xf numFmtId="0" fontId="0" fillId="0" borderId="4" xfId="0" applyBorder="1" applyAlignment="1">
      <alignment horizontal="center"/>
    </xf>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5"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3" fontId="0" fillId="0" borderId="10"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tabSelected="1" zoomScaleNormal="100" workbookViewId="0"/>
  </sheetViews>
  <sheetFormatPr defaultRowHeight="15" x14ac:dyDescent="0.25"/>
  <cols>
    <col min="1" max="1" width="9.28515625" customWidth="1"/>
    <col min="2" max="4" width="10.140625" customWidth="1"/>
    <col min="5" max="5" width="3.7109375" customWidth="1"/>
    <col min="6" max="6" width="9.7109375" bestFit="1" customWidth="1"/>
    <col min="11" max="11" width="3.7109375" customWidth="1"/>
    <col min="15" max="15" width="10.140625" bestFit="1" customWidth="1"/>
    <col min="17" max="17" width="3.7109375" customWidth="1"/>
    <col min="23" max="23" width="3.7109375" customWidth="1"/>
    <col min="29" max="29" width="3.7109375" customWidth="1"/>
  </cols>
  <sheetData>
    <row r="1" spans="1:34" x14ac:dyDescent="0.25">
      <c r="B1" s="19" t="s">
        <v>23</v>
      </c>
      <c r="C1" s="20"/>
      <c r="D1" s="21"/>
      <c r="G1" s="38" t="s">
        <v>6</v>
      </c>
      <c r="H1" s="38"/>
      <c r="I1" s="38"/>
      <c r="J1" s="38"/>
      <c r="M1" s="38" t="s">
        <v>8</v>
      </c>
      <c r="N1" s="38"/>
      <c r="O1" s="38"/>
      <c r="P1" s="38"/>
      <c r="S1" s="38" t="s">
        <v>7</v>
      </c>
      <c r="T1" s="38"/>
      <c r="U1" s="38"/>
      <c r="V1" s="38"/>
      <c r="Y1" s="29" t="s">
        <v>18</v>
      </c>
      <c r="Z1" s="29"/>
      <c r="AA1" s="29"/>
      <c r="AB1" s="29"/>
      <c r="AE1" s="29" t="s">
        <v>17</v>
      </c>
      <c r="AF1" s="29"/>
      <c r="AG1" s="29"/>
      <c r="AH1" s="29"/>
    </row>
    <row r="2" spans="1:34" x14ac:dyDescent="0.25">
      <c r="B2" s="33" t="s">
        <v>11</v>
      </c>
      <c r="C2" s="34"/>
      <c r="D2" s="35"/>
      <c r="G2" s="30" t="s">
        <v>0</v>
      </c>
      <c r="H2" s="31"/>
      <c r="I2" s="31"/>
      <c r="J2" s="32"/>
      <c r="M2" s="30" t="s">
        <v>0</v>
      </c>
      <c r="N2" s="31"/>
      <c r="O2" s="31"/>
      <c r="P2" s="32"/>
      <c r="S2" s="30" t="s">
        <v>0</v>
      </c>
      <c r="T2" s="31"/>
      <c r="U2" s="31"/>
      <c r="V2" s="32"/>
      <c r="Y2" s="30" t="s">
        <v>0</v>
      </c>
      <c r="Z2" s="31"/>
      <c r="AA2" s="31"/>
      <c r="AB2" s="32"/>
      <c r="AE2" s="30" t="s">
        <v>0</v>
      </c>
      <c r="AF2" s="31"/>
      <c r="AG2" s="31"/>
      <c r="AH2" s="32"/>
    </row>
    <row r="3" spans="1:34" x14ac:dyDescent="0.25">
      <c r="A3" s="1" t="s">
        <v>1</v>
      </c>
      <c r="B3" s="8" t="s">
        <v>20</v>
      </c>
      <c r="C3" s="18" t="s">
        <v>21</v>
      </c>
      <c r="D3" s="8" t="s">
        <v>22</v>
      </c>
      <c r="F3" s="1" t="s">
        <v>1</v>
      </c>
      <c r="G3" s="8" t="s">
        <v>2</v>
      </c>
      <c r="H3" s="8" t="s">
        <v>3</v>
      </c>
      <c r="I3" s="8" t="s">
        <v>4</v>
      </c>
      <c r="J3" s="8" t="s">
        <v>5</v>
      </c>
      <c r="L3" s="1" t="s">
        <v>1</v>
      </c>
      <c r="M3" s="8" t="s">
        <v>2</v>
      </c>
      <c r="N3" s="8" t="s">
        <v>3</v>
      </c>
      <c r="O3" s="8" t="s">
        <v>4</v>
      </c>
      <c r="P3" s="8" t="s">
        <v>5</v>
      </c>
      <c r="R3" s="1" t="s">
        <v>1</v>
      </c>
      <c r="S3" s="8" t="s">
        <v>2</v>
      </c>
      <c r="T3" s="8" t="s">
        <v>3</v>
      </c>
      <c r="U3" s="8" t="s">
        <v>4</v>
      </c>
      <c r="V3" s="8" t="s">
        <v>5</v>
      </c>
      <c r="X3" s="1" t="s">
        <v>1</v>
      </c>
      <c r="Y3" s="8" t="s">
        <v>2</v>
      </c>
      <c r="Z3" s="8" t="s">
        <v>3</v>
      </c>
      <c r="AA3" s="8" t="s">
        <v>4</v>
      </c>
      <c r="AB3" s="8" t="s">
        <v>5</v>
      </c>
      <c r="AD3" s="1" t="s">
        <v>1</v>
      </c>
      <c r="AE3" s="8" t="s">
        <v>2</v>
      </c>
      <c r="AF3" s="8" t="s">
        <v>3</v>
      </c>
      <c r="AG3" s="8" t="s">
        <v>4</v>
      </c>
      <c r="AH3" s="8" t="s">
        <v>5</v>
      </c>
    </row>
    <row r="4" spans="1:34" ht="15" customHeight="1" x14ac:dyDescent="0.25">
      <c r="A4" s="2">
        <v>2018</v>
      </c>
      <c r="B4" s="9">
        <v>12251913.83477452</v>
      </c>
      <c r="C4" s="9">
        <v>5217260.1939897677</v>
      </c>
      <c r="D4" s="9">
        <v>6900393.681520395</v>
      </c>
      <c r="F4" s="2">
        <v>2018</v>
      </c>
      <c r="G4" s="3">
        <f>H4</f>
        <v>5441.3919065475566</v>
      </c>
      <c r="H4" s="9">
        <v>5441.3919065475566</v>
      </c>
      <c r="I4" s="3">
        <f>H4</f>
        <v>5441.3919065475566</v>
      </c>
      <c r="J4" s="3">
        <f>I4</f>
        <v>5441.3919065475566</v>
      </c>
      <c r="L4" s="2">
        <v>2018</v>
      </c>
      <c r="M4" s="3">
        <f>N4</f>
        <v>25618.724669711413</v>
      </c>
      <c r="N4" s="9">
        <v>25618.724669711413</v>
      </c>
      <c r="O4" s="13">
        <f>AVERAGE(N4,P4)</f>
        <v>25618.724669711413</v>
      </c>
      <c r="P4" s="3">
        <f>N4</f>
        <v>25618.724669711413</v>
      </c>
      <c r="R4" s="2">
        <v>2018</v>
      </c>
      <c r="S4" s="3">
        <f>T4</f>
        <v>6859.1651873560249</v>
      </c>
      <c r="T4" s="9">
        <v>6859.1651873560249</v>
      </c>
      <c r="U4" s="3">
        <f>T4</f>
        <v>6859.1651873560249</v>
      </c>
      <c r="V4" s="3">
        <f>T4</f>
        <v>6859.1651873560249</v>
      </c>
      <c r="X4" s="2">
        <v>2018</v>
      </c>
      <c r="Y4" s="3">
        <v>0</v>
      </c>
      <c r="Z4" s="9">
        <v>26385.835279334176</v>
      </c>
      <c r="AA4" s="39" t="s">
        <v>12</v>
      </c>
      <c r="AB4" s="40"/>
      <c r="AD4" s="2">
        <v>2018</v>
      </c>
      <c r="AE4" s="23">
        <v>0</v>
      </c>
      <c r="AF4" s="24"/>
      <c r="AG4" s="24"/>
      <c r="AH4" s="25"/>
    </row>
    <row r="5" spans="1:34" x14ac:dyDescent="0.25">
      <c r="A5" s="2">
        <v>2019</v>
      </c>
      <c r="B5" s="9">
        <v>12340459.035574246</v>
      </c>
      <c r="C5" s="9">
        <v>5265417.6597481761</v>
      </c>
      <c r="D5" s="9">
        <v>6969027.0735256318</v>
      </c>
      <c r="F5" s="2">
        <v>2019</v>
      </c>
      <c r="G5" s="3">
        <v>7317.0402505704096</v>
      </c>
      <c r="H5" s="9">
        <v>7566.8887150036117</v>
      </c>
      <c r="I5" s="3">
        <v>8078.7497707518241</v>
      </c>
      <c r="J5" s="3">
        <v>8606.829662342454</v>
      </c>
      <c r="L5" s="2">
        <v>2019</v>
      </c>
      <c r="M5" s="3">
        <f>N5</f>
        <v>45614.440627214528</v>
      </c>
      <c r="N5" s="9">
        <v>45614.440627214528</v>
      </c>
      <c r="O5" s="14">
        <f t="shared" ref="O5:O16" si="0">AVERAGE(N5,P5)</f>
        <v>61750.434174184091</v>
      </c>
      <c r="P5" s="3">
        <f>D5*0.0075+P4</f>
        <v>77886.427721153654</v>
      </c>
      <c r="R5" s="2">
        <v>2019</v>
      </c>
      <c r="S5" s="3">
        <v>7512.5821889491199</v>
      </c>
      <c r="T5" s="9">
        <v>8970.1945812361064</v>
      </c>
      <c r="U5" s="3">
        <v>8541.4569670525252</v>
      </c>
      <c r="V5" s="3">
        <v>9602.831262298434</v>
      </c>
      <c r="X5" s="2">
        <v>2019</v>
      </c>
      <c r="Y5" s="3">
        <v>0</v>
      </c>
      <c r="Z5" s="9">
        <v>46407.788990005705</v>
      </c>
      <c r="AA5" s="41"/>
      <c r="AB5" s="42"/>
      <c r="AD5" s="2">
        <v>2019</v>
      </c>
      <c r="AE5" s="23">
        <v>0</v>
      </c>
      <c r="AF5" s="24"/>
      <c r="AG5" s="24"/>
      <c r="AH5" s="25"/>
    </row>
    <row r="6" spans="1:34" x14ac:dyDescent="0.25">
      <c r="A6" s="2">
        <v>2020</v>
      </c>
      <c r="B6" s="9">
        <v>12409877.104991853</v>
      </c>
      <c r="C6" s="9">
        <v>5299618.3372716252</v>
      </c>
      <c r="D6" s="9">
        <v>7002284.8492359836</v>
      </c>
      <c r="F6" s="2">
        <v>2020</v>
      </c>
      <c r="G6" s="3">
        <v>9649.5553946161563</v>
      </c>
      <c r="H6" s="9">
        <v>10171.424376587009</v>
      </c>
      <c r="I6" s="3">
        <v>11269.599947517985</v>
      </c>
      <c r="J6" s="3">
        <v>12442.395889033043</v>
      </c>
      <c r="L6" s="2">
        <v>2020</v>
      </c>
      <c r="M6" s="3">
        <f>N6</f>
        <v>71235.022390083657</v>
      </c>
      <c r="N6" s="9">
        <v>71235.022390083657</v>
      </c>
      <c r="O6" s="14">
        <f t="shared" si="0"/>
        <v>100819.29324025358</v>
      </c>
      <c r="P6" s="3">
        <f t="shared" ref="P6:P16" si="1">D6*0.0075+P5</f>
        <v>130403.56409042352</v>
      </c>
      <c r="R6" s="2">
        <v>2020</v>
      </c>
      <c r="S6" s="3">
        <v>8228.244925454379</v>
      </c>
      <c r="T6" s="9">
        <v>11166.902887257682</v>
      </c>
      <c r="U6" s="3">
        <v>10636.350798854628</v>
      </c>
      <c r="V6" s="3">
        <v>13443.963767217805</v>
      </c>
      <c r="X6" s="2">
        <v>2020</v>
      </c>
      <c r="Y6" s="3">
        <v>0</v>
      </c>
      <c r="Z6" s="9">
        <v>72794.43241599988</v>
      </c>
      <c r="AA6" s="41"/>
      <c r="AB6" s="42"/>
      <c r="AD6" s="2">
        <v>2020</v>
      </c>
      <c r="AE6" s="23">
        <v>279091.82318283984</v>
      </c>
      <c r="AF6" s="24"/>
      <c r="AG6" s="24"/>
      <c r="AH6" s="25"/>
    </row>
    <row r="7" spans="1:34" x14ac:dyDescent="0.25">
      <c r="A7" s="2">
        <v>2021</v>
      </c>
      <c r="B7" s="9">
        <v>12474330.77809611</v>
      </c>
      <c r="C7" s="9">
        <v>5323937.0299620442</v>
      </c>
      <c r="D7" s="9">
        <v>7039734.445998041</v>
      </c>
      <c r="F7" s="2">
        <v>2021</v>
      </c>
      <c r="G7" s="3">
        <v>12291.185372099995</v>
      </c>
      <c r="H7" s="9">
        <v>13213.280468131821</v>
      </c>
      <c r="I7" s="3">
        <v>15209.059497937773</v>
      </c>
      <c r="J7" s="3">
        <v>17418.897467047882</v>
      </c>
      <c r="L7" s="2">
        <v>2021</v>
      </c>
      <c r="M7" s="3">
        <f t="shared" ref="M7:M16" si="2">+M6</f>
        <v>71235.022390083657</v>
      </c>
      <c r="N7" s="9">
        <v>96847.998180325521</v>
      </c>
      <c r="O7" s="14">
        <f t="shared" si="0"/>
        <v>140024.78530786716</v>
      </c>
      <c r="P7" s="3">
        <f t="shared" si="1"/>
        <v>183201.57243540883</v>
      </c>
      <c r="R7" s="2">
        <v>2021</v>
      </c>
      <c r="S7" s="3">
        <v>9012.0830428793452</v>
      </c>
      <c r="T7" s="9">
        <v>13354.680135124552</v>
      </c>
      <c r="U7" s="3">
        <v>13245.042239595212</v>
      </c>
      <c r="V7" s="3">
        <v>18821.549274104927</v>
      </c>
      <c r="X7" s="2">
        <v>2021</v>
      </c>
      <c r="Y7" s="3">
        <v>0</v>
      </c>
      <c r="Z7" s="9">
        <v>99178.463759008446</v>
      </c>
      <c r="AA7" s="41"/>
      <c r="AB7" s="42"/>
      <c r="AD7" s="2">
        <v>2021</v>
      </c>
      <c r="AE7" s="23">
        <v>280626.54632641276</v>
      </c>
      <c r="AF7" s="24"/>
      <c r="AG7" s="24"/>
      <c r="AH7" s="25"/>
    </row>
    <row r="8" spans="1:34" x14ac:dyDescent="0.25">
      <c r="A8" s="2">
        <v>2022</v>
      </c>
      <c r="B8" s="9">
        <v>12548144.153405402</v>
      </c>
      <c r="C8" s="9">
        <v>5354491.6202598419</v>
      </c>
      <c r="D8" s="9">
        <v>7077785.0011567604</v>
      </c>
      <c r="F8" s="2">
        <v>2022</v>
      </c>
      <c r="G8" s="3">
        <v>15222.212930993108</v>
      </c>
      <c r="H8" s="9">
        <v>16697.864622723879</v>
      </c>
      <c r="I8" s="3">
        <v>19986.401072298326</v>
      </c>
      <c r="J8" s="3">
        <v>23766.161049474642</v>
      </c>
      <c r="L8" s="2">
        <v>2022</v>
      </c>
      <c r="M8" s="3">
        <f t="shared" si="2"/>
        <v>71235.022390083657</v>
      </c>
      <c r="N8" s="9">
        <v>122470.74649004806</v>
      </c>
      <c r="O8" s="14">
        <f t="shared" si="0"/>
        <v>179377.85321706629</v>
      </c>
      <c r="P8" s="3">
        <f t="shared" si="1"/>
        <v>236284.95994408452</v>
      </c>
      <c r="R8" s="2">
        <v>2022</v>
      </c>
      <c r="S8" s="3">
        <v>9870.5910564844344</v>
      </c>
      <c r="T8" s="9">
        <v>15614.936807082244</v>
      </c>
      <c r="U8" s="3">
        <v>16493.546259075301</v>
      </c>
      <c r="V8" s="3">
        <v>26350.168983746895</v>
      </c>
      <c r="X8" s="2">
        <v>2022</v>
      </c>
      <c r="Y8" s="3">
        <v>0</v>
      </c>
      <c r="Z8" s="9">
        <v>125565.8512318788</v>
      </c>
      <c r="AA8" s="41"/>
      <c r="AB8" s="42"/>
      <c r="AD8" s="2">
        <v>2022</v>
      </c>
      <c r="AE8" s="23">
        <v>282835.94756132492</v>
      </c>
      <c r="AF8" s="24"/>
      <c r="AG8" s="24"/>
      <c r="AH8" s="25"/>
    </row>
    <row r="9" spans="1:34" x14ac:dyDescent="0.25">
      <c r="A9" s="2">
        <v>2023</v>
      </c>
      <c r="B9" s="9">
        <v>12626237.055888304</v>
      </c>
      <c r="C9" s="9">
        <v>5392798.4059691634</v>
      </c>
      <c r="D9" s="9">
        <v>7111488.0901433397</v>
      </c>
      <c r="F9" s="2">
        <v>2023</v>
      </c>
      <c r="G9" s="3">
        <v>18441.723185504354</v>
      </c>
      <c r="H9" s="9">
        <v>20650.594317433628</v>
      </c>
      <c r="I9" s="3">
        <v>25723.317211030873</v>
      </c>
      <c r="J9" s="3">
        <v>31781.196636571844</v>
      </c>
      <c r="L9" s="2">
        <v>2023</v>
      </c>
      <c r="M9" s="3">
        <f t="shared" si="2"/>
        <v>71235.022390083657</v>
      </c>
      <c r="N9" s="9">
        <v>148047.38749519619</v>
      </c>
      <c r="O9" s="14">
        <f t="shared" si="0"/>
        <v>218834.25405767787</v>
      </c>
      <c r="P9" s="3">
        <f t="shared" si="1"/>
        <v>289621.12062015955</v>
      </c>
      <c r="R9" s="2">
        <v>2023</v>
      </c>
      <c r="S9" s="3">
        <v>10810.882161292451</v>
      </c>
      <c r="T9" s="9">
        <v>17952.350265854697</v>
      </c>
      <c r="U9" s="3">
        <v>20538.784496059914</v>
      </c>
      <c r="V9" s="3">
        <v>36890.236577245647</v>
      </c>
      <c r="X9" s="2">
        <v>2023</v>
      </c>
      <c r="Y9" s="3">
        <v>0</v>
      </c>
      <c r="Z9" s="9">
        <v>151946.21012754249</v>
      </c>
      <c r="AA9" s="41"/>
      <c r="AB9" s="42"/>
      <c r="AD9" s="2">
        <v>2023</v>
      </c>
      <c r="AE9" s="23">
        <v>285392.67195861251</v>
      </c>
      <c r="AF9" s="24"/>
      <c r="AG9" s="24"/>
      <c r="AH9" s="25"/>
    </row>
    <row r="10" spans="1:34" x14ac:dyDescent="0.25">
      <c r="A10" s="2">
        <v>2024</v>
      </c>
      <c r="B10" s="9">
        <v>12692044.45695512</v>
      </c>
      <c r="C10" s="9">
        <v>5425593.8195172381</v>
      </c>
      <c r="D10" s="9">
        <v>7137754.7793258941</v>
      </c>
      <c r="F10" s="2">
        <v>2024</v>
      </c>
      <c r="G10" s="3">
        <v>21923.533837672137</v>
      </c>
      <c r="H10" s="9">
        <v>25069.671526473787</v>
      </c>
      <c r="I10" s="3">
        <v>32520.789432245641</v>
      </c>
      <c r="J10" s="3">
        <v>41773.279914358209</v>
      </c>
      <c r="L10" s="2">
        <v>2024</v>
      </c>
      <c r="M10" s="3">
        <f t="shared" si="2"/>
        <v>71235.022390083657</v>
      </c>
      <c r="N10" s="9">
        <v>173387.43708033531</v>
      </c>
      <c r="O10" s="14">
        <f t="shared" si="0"/>
        <v>258270.85927271954</v>
      </c>
      <c r="P10" s="3">
        <f t="shared" si="1"/>
        <v>343154.28146510373</v>
      </c>
      <c r="R10" s="2">
        <v>2024</v>
      </c>
      <c r="S10" s="3">
        <v>11840.747168688626</v>
      </c>
      <c r="T10" s="9">
        <v>20271.941485525043</v>
      </c>
      <c r="U10" s="3">
        <v>25576.165486150669</v>
      </c>
      <c r="V10" s="3">
        <v>51646.331208143907</v>
      </c>
      <c r="X10" s="2">
        <v>2024</v>
      </c>
      <c r="Y10" s="3">
        <v>0</v>
      </c>
      <c r="Z10" s="9">
        <v>178341.74826623901</v>
      </c>
      <c r="AA10" s="41"/>
      <c r="AB10" s="42"/>
      <c r="AD10" s="2">
        <v>2024</v>
      </c>
      <c r="AE10" s="23">
        <v>287963.94089420355</v>
      </c>
      <c r="AF10" s="24"/>
      <c r="AG10" s="24"/>
      <c r="AH10" s="25"/>
    </row>
    <row r="11" spans="1:34" x14ac:dyDescent="0.25">
      <c r="A11" s="2">
        <v>2025</v>
      </c>
      <c r="B11" s="9">
        <v>12756952.589602454</v>
      </c>
      <c r="C11" s="9">
        <v>5461986.3085858468</v>
      </c>
      <c r="D11" s="9">
        <v>7164527.3486651527</v>
      </c>
      <c r="F11" s="2">
        <v>2025</v>
      </c>
      <c r="G11" s="3">
        <v>25653.949533706524</v>
      </c>
      <c r="H11" s="9">
        <v>29966.631394665041</v>
      </c>
      <c r="I11" s="4">
        <v>40506.737857479719</v>
      </c>
      <c r="J11" s="3">
        <v>54125.158999838677</v>
      </c>
      <c r="L11" s="2">
        <v>2025</v>
      </c>
      <c r="M11" s="3">
        <f t="shared" si="2"/>
        <v>71235.022390083657</v>
      </c>
      <c r="N11" s="9">
        <v>192734.61995633121</v>
      </c>
      <c r="O11" s="14">
        <f t="shared" si="0"/>
        <v>294811.42826821178</v>
      </c>
      <c r="P11" s="3">
        <f t="shared" si="1"/>
        <v>396888.2365800924</v>
      </c>
      <c r="R11" s="2">
        <v>2025</v>
      </c>
      <c r="S11" s="3">
        <v>12968.719057432247</v>
      </c>
      <c r="T11" s="9">
        <v>22648.864524360761</v>
      </c>
      <c r="U11" s="4">
        <v>31849.024030631048</v>
      </c>
      <c r="V11" s="3">
        <v>72304.863691401464</v>
      </c>
      <c r="X11" s="2">
        <v>2025</v>
      </c>
      <c r="Y11" s="3">
        <v>0</v>
      </c>
      <c r="Z11" s="9">
        <v>204729.04184665869</v>
      </c>
      <c r="AA11" s="41"/>
      <c r="AB11" s="42"/>
      <c r="AD11" s="2">
        <v>2025</v>
      </c>
      <c r="AE11" s="23">
        <v>290646.84904213017</v>
      </c>
      <c r="AF11" s="24"/>
      <c r="AG11" s="24"/>
      <c r="AH11" s="25"/>
    </row>
    <row r="12" spans="1:34" x14ac:dyDescent="0.25">
      <c r="A12" s="2">
        <v>2026</v>
      </c>
      <c r="B12" s="9">
        <v>12830303.882100808</v>
      </c>
      <c r="C12" s="9">
        <v>5506946.6809873376</v>
      </c>
      <c r="D12" s="9">
        <v>7195911.7261101902</v>
      </c>
      <c r="F12" s="2">
        <v>2026</v>
      </c>
      <c r="G12" s="3">
        <v>29631.275242770087</v>
      </c>
      <c r="H12" s="9">
        <v>35366.789815567798</v>
      </c>
      <c r="I12" s="4">
        <v>49840.094504672321</v>
      </c>
      <c r="J12" s="3">
        <v>69308.59958361341</v>
      </c>
      <c r="L12" s="2">
        <v>2026</v>
      </c>
      <c r="M12" s="3">
        <f t="shared" si="2"/>
        <v>71235.022390083657</v>
      </c>
      <c r="N12" s="9">
        <v>206284.80118718627</v>
      </c>
      <c r="O12" s="14">
        <f t="shared" si="0"/>
        <v>328571.18785655254</v>
      </c>
      <c r="P12" s="3">
        <f t="shared" si="1"/>
        <v>450857.57452591881</v>
      </c>
      <c r="R12" s="2">
        <v>2026</v>
      </c>
      <c r="S12" s="3">
        <v>14204.143673919292</v>
      </c>
      <c r="T12" s="9">
        <v>25058.790739653195</v>
      </c>
      <c r="U12" s="4">
        <v>39660.375682702848</v>
      </c>
      <c r="V12" s="3">
        <v>101226.80916796204</v>
      </c>
      <c r="X12" s="2">
        <v>2026</v>
      </c>
      <c r="Y12" s="3">
        <v>0</v>
      </c>
      <c r="Z12" s="9">
        <v>231117.22648297367</v>
      </c>
      <c r="AA12" s="41"/>
      <c r="AB12" s="42"/>
      <c r="AD12" s="2">
        <v>2026</v>
      </c>
      <c r="AE12" s="23">
        <v>293505.63477989915</v>
      </c>
      <c r="AF12" s="24"/>
      <c r="AG12" s="24"/>
      <c r="AH12" s="25"/>
    </row>
    <row r="13" spans="1:34" x14ac:dyDescent="0.25">
      <c r="A13" s="2">
        <v>2027</v>
      </c>
      <c r="B13" s="9">
        <v>12910095.031266166</v>
      </c>
      <c r="C13" s="9">
        <v>5557862.1084855534</v>
      </c>
      <c r="D13" s="9">
        <v>7230728.7473291038</v>
      </c>
      <c r="F13" s="2">
        <v>2027</v>
      </c>
      <c r="G13" s="3">
        <v>33848.920964343713</v>
      </c>
      <c r="H13" s="9">
        <v>41290.602593162119</v>
      </c>
      <c r="I13" s="4">
        <v>60689.654242361401</v>
      </c>
      <c r="J13" s="3">
        <v>87868.514313273787</v>
      </c>
      <c r="L13" s="2">
        <v>2027</v>
      </c>
      <c r="M13" s="3">
        <f t="shared" si="2"/>
        <v>71235.022390083657</v>
      </c>
      <c r="N13" s="9">
        <v>215754.65893517903</v>
      </c>
      <c r="O13" s="16">
        <f t="shared" si="0"/>
        <v>360421.34953303303</v>
      </c>
      <c r="P13" s="3">
        <f t="shared" si="1"/>
        <v>505088.04013088706</v>
      </c>
      <c r="R13" s="2">
        <v>2027</v>
      </c>
      <c r="S13" s="3">
        <v>15557.257167485333</v>
      </c>
      <c r="T13" s="9">
        <v>27486.363746742543</v>
      </c>
      <c r="U13" s="4">
        <v>49387.554161167864</v>
      </c>
      <c r="V13" s="3">
        <v>141717.53283514685</v>
      </c>
      <c r="X13" s="2">
        <v>2027</v>
      </c>
      <c r="Y13" s="3">
        <v>0</v>
      </c>
      <c r="Z13" s="9">
        <v>257498.99917749042</v>
      </c>
      <c r="AA13" s="41"/>
      <c r="AB13" s="42"/>
      <c r="AD13" s="2">
        <v>2027</v>
      </c>
      <c r="AE13" s="23">
        <v>295266.66858857853</v>
      </c>
      <c r="AF13" s="24"/>
      <c r="AG13" s="24"/>
      <c r="AH13" s="25"/>
    </row>
    <row r="14" spans="1:34" x14ac:dyDescent="0.25">
      <c r="A14" s="2">
        <v>2028</v>
      </c>
      <c r="B14" s="9">
        <v>12994208.758621436</v>
      </c>
      <c r="C14" s="9">
        <v>5617685.0972478762</v>
      </c>
      <c r="D14" s="9">
        <v>7262562.6283920333</v>
      </c>
      <c r="F14" s="2">
        <v>2028</v>
      </c>
      <c r="G14" s="3">
        <v>38304.382418669957</v>
      </c>
      <c r="H14" s="9">
        <v>47764.141375649808</v>
      </c>
      <c r="I14" s="4">
        <v>73249.897043641773</v>
      </c>
      <c r="J14" s="3">
        <v>110455.43228815364</v>
      </c>
      <c r="L14" s="2">
        <v>2028</v>
      </c>
      <c r="M14" s="3">
        <f t="shared" si="2"/>
        <v>71235.022390083657</v>
      </c>
      <c r="N14" s="9">
        <v>222405.36134813141</v>
      </c>
      <c r="O14" s="16">
        <f t="shared" si="0"/>
        <v>390981.31059597939</v>
      </c>
      <c r="P14" s="3">
        <f t="shared" si="1"/>
        <v>559557.25984382734</v>
      </c>
      <c r="R14" s="2">
        <v>2028</v>
      </c>
      <c r="S14" s="3">
        <v>17039.270802341292</v>
      </c>
      <c r="T14" s="9">
        <v>29955.702697416527</v>
      </c>
      <c r="U14" s="4">
        <v>61500.43876377277</v>
      </c>
      <c r="V14" s="3">
        <v>198404.54596920559</v>
      </c>
      <c r="X14" s="2">
        <v>2028</v>
      </c>
      <c r="Y14" s="3">
        <v>0</v>
      </c>
      <c r="Z14" s="9">
        <v>283891.35024575022</v>
      </c>
      <c r="AA14" s="41"/>
      <c r="AB14" s="42"/>
      <c r="AD14" s="2">
        <v>2028</v>
      </c>
      <c r="AE14" s="23">
        <v>297038.26860011002</v>
      </c>
      <c r="AF14" s="24"/>
      <c r="AG14" s="24"/>
      <c r="AH14" s="25"/>
    </row>
    <row r="15" spans="1:34" x14ac:dyDescent="0.25">
      <c r="A15" s="2">
        <v>2029</v>
      </c>
      <c r="B15" s="9">
        <v>13075706.442774724</v>
      </c>
      <c r="C15" s="9">
        <v>5678775.9363018954</v>
      </c>
      <c r="D15" s="9">
        <v>7291195.9205050394</v>
      </c>
      <c r="F15" s="2">
        <v>2029</v>
      </c>
      <c r="G15" s="3">
        <v>42987.016144072601</v>
      </c>
      <c r="H15" s="9">
        <v>54804.252755767338</v>
      </c>
      <c r="I15" s="4">
        <v>87721.1496196511</v>
      </c>
      <c r="J15" s="3">
        <v>137809.89486165732</v>
      </c>
      <c r="L15" s="2">
        <v>2029</v>
      </c>
      <c r="M15" s="3">
        <f t="shared" si="2"/>
        <v>71235.022390083657</v>
      </c>
      <c r="N15" s="9">
        <v>227037.19184623146</v>
      </c>
      <c r="O15" s="16">
        <f t="shared" si="0"/>
        <v>420639.21054692328</v>
      </c>
      <c r="P15" s="3">
        <f t="shared" si="1"/>
        <v>614241.22924761509</v>
      </c>
      <c r="R15" s="2">
        <v>2029</v>
      </c>
      <c r="S15" s="3">
        <v>18662.463848854044</v>
      </c>
      <c r="T15" s="9">
        <v>32436.250453993107</v>
      </c>
      <c r="U15" s="4">
        <v>76584.152270299921</v>
      </c>
      <c r="V15" s="3">
        <v>277766.36435688782</v>
      </c>
      <c r="X15" s="2">
        <v>2029</v>
      </c>
      <c r="Y15" s="3">
        <v>0</v>
      </c>
      <c r="Z15" s="9">
        <v>310271.55043480778</v>
      </c>
      <c r="AA15" s="41"/>
      <c r="AB15" s="42"/>
      <c r="AD15" s="2">
        <v>2029</v>
      </c>
      <c r="AE15" s="23">
        <v>298820.49821171071</v>
      </c>
      <c r="AF15" s="24"/>
      <c r="AG15" s="24"/>
      <c r="AH15" s="25"/>
    </row>
    <row r="16" spans="1:34" x14ac:dyDescent="0.25">
      <c r="A16" s="5">
        <v>2030</v>
      </c>
      <c r="B16" s="10">
        <v>13153349.08288626</v>
      </c>
      <c r="C16" s="10">
        <v>5739522.4869558867</v>
      </c>
      <c r="D16" s="10">
        <v>7316284.0940508507</v>
      </c>
      <c r="F16" s="5">
        <v>2030</v>
      </c>
      <c r="G16" s="6">
        <v>47877.547781441746</v>
      </c>
      <c r="H16" s="10">
        <v>62416.965208914247</v>
      </c>
      <c r="I16" s="7">
        <v>104306.14889409376</v>
      </c>
      <c r="J16" s="6">
        <v>170767.86004161241</v>
      </c>
      <c r="L16" s="5">
        <v>2030</v>
      </c>
      <c r="M16" s="6">
        <f t="shared" si="2"/>
        <v>71235.022390083657</v>
      </c>
      <c r="N16" s="10">
        <v>230311.13167006499</v>
      </c>
      <c r="O16" s="17">
        <f t="shared" si="0"/>
        <v>449712.24581153074</v>
      </c>
      <c r="P16" s="6">
        <f t="shared" si="1"/>
        <v>669113.35995299648</v>
      </c>
      <c r="R16" s="5">
        <v>2030</v>
      </c>
      <c r="S16" s="6">
        <v>20440.285323825439</v>
      </c>
      <c r="T16" s="10">
        <v>34924.399549891525</v>
      </c>
      <c r="U16" s="7">
        <v>95367.325776143553</v>
      </c>
      <c r="V16" s="6">
        <v>388872.91009964288</v>
      </c>
      <c r="X16" s="5">
        <v>2030</v>
      </c>
      <c r="Y16" s="6">
        <v>0</v>
      </c>
      <c r="Z16" s="10">
        <v>336668.67653842462</v>
      </c>
      <c r="AA16" s="43"/>
      <c r="AB16" s="44"/>
      <c r="AD16" s="5">
        <v>2030</v>
      </c>
      <c r="AE16" s="26">
        <v>300613.42120098096</v>
      </c>
      <c r="AF16" s="27"/>
      <c r="AG16" s="27"/>
      <c r="AH16" s="28"/>
    </row>
    <row r="17" spans="1:34" x14ac:dyDescent="0.25">
      <c r="A17" t="s">
        <v>9</v>
      </c>
      <c r="F17" t="s">
        <v>9</v>
      </c>
      <c r="L17" t="s">
        <v>9</v>
      </c>
      <c r="R17" t="s">
        <v>9</v>
      </c>
      <c r="X17" t="s">
        <v>9</v>
      </c>
      <c r="AD17" t="s">
        <v>9</v>
      </c>
    </row>
    <row r="18" spans="1:34" ht="15" customHeight="1" x14ac:dyDescent="0.25">
      <c r="A18" s="37" t="s">
        <v>10</v>
      </c>
      <c r="B18" s="37"/>
      <c r="C18" s="37"/>
      <c r="D18" s="37"/>
      <c r="F18" s="22" t="s">
        <v>13</v>
      </c>
      <c r="G18" s="22"/>
      <c r="H18" s="22"/>
      <c r="I18" s="22"/>
      <c r="J18" s="22"/>
      <c r="L18" s="36" t="s">
        <v>14</v>
      </c>
      <c r="M18" s="36"/>
      <c r="N18" s="36"/>
      <c r="O18" s="36"/>
      <c r="P18" s="36"/>
      <c r="R18" s="22" t="s">
        <v>19</v>
      </c>
      <c r="S18" s="22"/>
      <c r="T18" s="22"/>
      <c r="U18" s="22"/>
      <c r="V18" s="22"/>
      <c r="X18" s="22" t="s">
        <v>15</v>
      </c>
      <c r="Y18" s="22"/>
      <c r="Z18" s="22"/>
      <c r="AA18" s="22"/>
      <c r="AB18" s="22"/>
      <c r="AD18" s="22" t="s">
        <v>16</v>
      </c>
      <c r="AE18" s="22"/>
      <c r="AF18" s="22"/>
      <c r="AG18" s="22"/>
      <c r="AH18" s="22"/>
    </row>
    <row r="19" spans="1:34" x14ac:dyDescent="0.25">
      <c r="F19" s="22"/>
      <c r="G19" s="22"/>
      <c r="H19" s="22"/>
      <c r="I19" s="22"/>
      <c r="J19" s="22"/>
      <c r="L19" s="36"/>
      <c r="M19" s="36"/>
      <c r="N19" s="36"/>
      <c r="O19" s="36"/>
      <c r="P19" s="36"/>
      <c r="R19" s="22"/>
      <c r="S19" s="22"/>
      <c r="T19" s="22"/>
      <c r="U19" s="22"/>
      <c r="V19" s="22"/>
      <c r="X19" s="22"/>
      <c r="Y19" s="22"/>
      <c r="Z19" s="22"/>
      <c r="AA19" s="22"/>
      <c r="AB19" s="22"/>
      <c r="AD19" s="22"/>
      <c r="AE19" s="22"/>
      <c r="AF19" s="22"/>
      <c r="AG19" s="22"/>
      <c r="AH19" s="22"/>
    </row>
    <row r="20" spans="1:34" x14ac:dyDescent="0.25">
      <c r="F20" s="22"/>
      <c r="G20" s="22"/>
      <c r="H20" s="22"/>
      <c r="I20" s="22"/>
      <c r="J20" s="22"/>
      <c r="L20" s="36"/>
      <c r="M20" s="36"/>
      <c r="N20" s="36"/>
      <c r="O20" s="36"/>
      <c r="P20" s="36"/>
      <c r="R20" s="22"/>
      <c r="S20" s="22"/>
      <c r="T20" s="22"/>
      <c r="U20" s="22"/>
      <c r="V20" s="22"/>
      <c r="X20" s="22"/>
      <c r="Y20" s="22"/>
      <c r="Z20" s="22"/>
      <c r="AA20" s="22"/>
      <c r="AB20" s="22"/>
      <c r="AD20" s="22"/>
      <c r="AE20" s="22"/>
      <c r="AF20" s="22"/>
      <c r="AG20" s="22"/>
      <c r="AH20" s="22"/>
    </row>
    <row r="21" spans="1:34" x14ac:dyDescent="0.25">
      <c r="F21" s="22"/>
      <c r="G21" s="22"/>
      <c r="H21" s="22"/>
      <c r="I21" s="22"/>
      <c r="J21" s="22"/>
      <c r="L21" s="36"/>
      <c r="M21" s="36"/>
      <c r="N21" s="36"/>
      <c r="O21" s="36"/>
      <c r="P21" s="36"/>
      <c r="R21" s="22"/>
      <c r="S21" s="22"/>
      <c r="T21" s="22"/>
      <c r="U21" s="22"/>
      <c r="V21" s="22"/>
      <c r="X21" s="15"/>
      <c r="Y21" s="15"/>
      <c r="Z21" s="15"/>
      <c r="AA21" s="15"/>
      <c r="AB21" s="15"/>
      <c r="AD21" s="22"/>
      <c r="AE21" s="22"/>
      <c r="AF21" s="22"/>
      <c r="AG21" s="22"/>
      <c r="AH21" s="22"/>
    </row>
    <row r="22" spans="1:34" x14ac:dyDescent="0.25">
      <c r="F22" s="22"/>
      <c r="G22" s="22"/>
      <c r="H22" s="22"/>
      <c r="I22" s="22"/>
      <c r="J22" s="22"/>
      <c r="L22" s="36"/>
      <c r="M22" s="36"/>
      <c r="N22" s="36"/>
      <c r="O22" s="36"/>
      <c r="P22" s="36"/>
      <c r="R22" s="22"/>
      <c r="S22" s="22"/>
      <c r="T22" s="22"/>
      <c r="U22" s="22"/>
      <c r="V22" s="22"/>
      <c r="X22" s="15"/>
      <c r="Y22" s="15"/>
      <c r="Z22" s="15"/>
      <c r="AA22" s="15"/>
      <c r="AB22" s="15"/>
      <c r="AD22" s="15"/>
      <c r="AE22" s="15"/>
      <c r="AF22" s="15"/>
      <c r="AG22" s="15"/>
      <c r="AH22" s="15"/>
    </row>
    <row r="23" spans="1:34" x14ac:dyDescent="0.25">
      <c r="F23" s="22"/>
      <c r="G23" s="22"/>
      <c r="H23" s="22"/>
      <c r="I23" s="22"/>
      <c r="J23" s="22"/>
      <c r="L23" s="36"/>
      <c r="M23" s="36"/>
      <c r="N23" s="36"/>
      <c r="O23" s="36"/>
      <c r="P23" s="36"/>
      <c r="R23" s="22"/>
      <c r="S23" s="22"/>
      <c r="T23" s="22"/>
      <c r="U23" s="22"/>
      <c r="V23" s="22"/>
      <c r="X23" s="15"/>
      <c r="Y23" s="15"/>
      <c r="Z23" s="15"/>
      <c r="AA23" s="15"/>
      <c r="AB23" s="15"/>
      <c r="AD23" s="15"/>
      <c r="AE23" s="15"/>
      <c r="AF23" s="15"/>
      <c r="AG23" s="15"/>
      <c r="AH23" s="15"/>
    </row>
    <row r="24" spans="1:34" x14ac:dyDescent="0.25">
      <c r="L24" s="36"/>
      <c r="M24" s="36"/>
      <c r="N24" s="36"/>
      <c r="O24" s="36"/>
      <c r="P24" s="36"/>
      <c r="R24" s="22"/>
      <c r="S24" s="22"/>
      <c r="T24" s="22"/>
      <c r="U24" s="22"/>
      <c r="V24" s="22"/>
      <c r="X24" s="11"/>
      <c r="Y24" s="11"/>
      <c r="Z24" s="11"/>
      <c r="AA24" s="11"/>
      <c r="AB24" s="11"/>
    </row>
    <row r="25" spans="1:34" x14ac:dyDescent="0.25">
      <c r="L25" s="36"/>
      <c r="M25" s="36"/>
      <c r="N25" s="36"/>
      <c r="O25" s="36"/>
      <c r="P25" s="36"/>
      <c r="R25" s="22"/>
      <c r="S25" s="22"/>
      <c r="T25" s="22"/>
      <c r="U25" s="22"/>
      <c r="V25" s="22"/>
      <c r="X25" s="11"/>
      <c r="Y25" s="11"/>
      <c r="Z25" s="11"/>
      <c r="AA25" s="11"/>
      <c r="AB25" s="11"/>
    </row>
    <row r="26" spans="1:34" x14ac:dyDescent="0.25">
      <c r="L26" s="36"/>
      <c r="M26" s="36"/>
      <c r="N26" s="36"/>
      <c r="O26" s="36"/>
      <c r="P26" s="36"/>
      <c r="R26" s="22"/>
      <c r="S26" s="22"/>
      <c r="T26" s="22"/>
      <c r="U26" s="22"/>
      <c r="V26" s="22"/>
      <c r="X26" s="11"/>
      <c r="Y26" s="11"/>
      <c r="Z26" s="11"/>
      <c r="AA26" s="11"/>
      <c r="AB26" s="11"/>
    </row>
    <row r="27" spans="1:34" x14ac:dyDescent="0.25">
      <c r="L27" s="36"/>
      <c r="M27" s="36"/>
      <c r="N27" s="36"/>
      <c r="O27" s="36"/>
      <c r="P27" s="36"/>
      <c r="R27" s="22"/>
      <c r="S27" s="22"/>
      <c r="T27" s="22"/>
      <c r="U27" s="22"/>
      <c r="V27" s="22"/>
    </row>
    <row r="28" spans="1:34" x14ac:dyDescent="0.25">
      <c r="L28" s="12"/>
      <c r="M28" s="12"/>
      <c r="N28" s="12"/>
      <c r="O28" s="12"/>
      <c r="P28" s="12"/>
      <c r="R28" s="22"/>
      <c r="S28" s="22"/>
      <c r="T28" s="22"/>
      <c r="U28" s="22"/>
      <c r="V28" s="22"/>
    </row>
    <row r="29" spans="1:34" x14ac:dyDescent="0.25">
      <c r="R29" s="22"/>
      <c r="S29" s="22"/>
      <c r="T29" s="22"/>
      <c r="U29" s="22"/>
      <c r="V29" s="22"/>
    </row>
  </sheetData>
  <mergeCells count="32">
    <mergeCell ref="G1:J1"/>
    <mergeCell ref="S1:V1"/>
    <mergeCell ref="S2:V2"/>
    <mergeCell ref="Y1:AB1"/>
    <mergeCell ref="Y2:AB2"/>
    <mergeCell ref="M1:P1"/>
    <mergeCell ref="M2:P2"/>
    <mergeCell ref="AE12:AH12"/>
    <mergeCell ref="AE13:AH13"/>
    <mergeCell ref="AE14:AH14"/>
    <mergeCell ref="B2:D2"/>
    <mergeCell ref="L18:P27"/>
    <mergeCell ref="A18:D18"/>
    <mergeCell ref="F18:J23"/>
    <mergeCell ref="G2:J2"/>
    <mergeCell ref="AA4:AB16"/>
    <mergeCell ref="B1:D1"/>
    <mergeCell ref="AD18:AH21"/>
    <mergeCell ref="R18:V29"/>
    <mergeCell ref="AE15:AH15"/>
    <mergeCell ref="AE16:AH16"/>
    <mergeCell ref="X18:AB20"/>
    <mergeCell ref="AE1:AH1"/>
    <mergeCell ref="AE2:AH2"/>
    <mergeCell ref="AE4:AH4"/>
    <mergeCell ref="AE5:AH5"/>
    <mergeCell ref="AE6:AH6"/>
    <mergeCell ref="AE7:AH7"/>
    <mergeCell ref="AE8:AH8"/>
    <mergeCell ref="AE9:AH9"/>
    <mergeCell ref="AE10:AH10"/>
    <mergeCell ref="AE11:AH11"/>
  </mergeCells>
  <pageMargins left="0.25" right="0.25" top="0.75" bottom="0.75" header="0.3" footer="0.3"/>
  <pageSetup paperSize="5"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29B8C9B9CA9D43AD88605C7FC84F3E" ma:contentTypeVersion="0" ma:contentTypeDescription="Create a new document." ma:contentTypeScope="" ma:versionID="3d17c8b9562a9cfca4a8381bfa6dfd74">
  <xsd:schema xmlns:xsd="http://www.w3.org/2001/XMLSchema" xmlns:xs="http://www.w3.org/2001/XMLSchema" xmlns:p="http://schemas.microsoft.com/office/2006/metadata/properties" targetNamespace="http://schemas.microsoft.com/office/2006/metadata/properties" ma:root="true" ma:fieldsID="505d55720473258adfbcf93b3b307ee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E7E69-8662-4364-89A1-431DA0F0760F}">
  <ds:schemaRefs>
    <ds:schemaRef ds:uri="http://schemas.microsoft.com/sharepoint/v3/contenttype/forms"/>
  </ds:schemaRefs>
</ds:datastoreItem>
</file>

<file path=customXml/itemProps2.xml><?xml version="1.0" encoding="utf-8"?>
<ds:datastoreItem xmlns:ds="http://schemas.openxmlformats.org/officeDocument/2006/customXml" ds:itemID="{0AE68C21-B14F-4434-9549-6F10D6DCF72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18CFBB7-A85C-451F-B846-AFE89C8865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Melinda L. - Manager Customer Solutions</dc:creator>
  <cp:lastModifiedBy>James Edgar</cp:lastModifiedBy>
  <cp:lastPrinted>2018-09-11T12:44:23Z</cp:lastPrinted>
  <dcterms:created xsi:type="dcterms:W3CDTF">2018-09-07T12:45:25Z</dcterms:created>
  <dcterms:modified xsi:type="dcterms:W3CDTF">2020-12-09T22:31:38Z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0x010100A129B8C9B9CA9D43AD88605C7FC84F3E</vt:lpwstr>
  </property>
  <property fmtid="{D5CDD505-2E9C-101B-9397-08002B2CF9AE}" pid="3" name="IsMyDocuments">
    <vt:bool>true</vt:bool>
  </property>
</Properties>
</file>